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20640" windowHeight="11355" activeTab="2"/>
  </bookViews>
  <sheets>
    <sheet name="МП Культура" sheetId="1" r:id="rId1"/>
    <sheet name="пп Разв. учрежд." sheetId="2" r:id="rId2"/>
    <sheet name="пп Мероприятия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<sst xmlns="http://schemas.openxmlformats.org/spreadsheetml/2006/main" count="145" uniqueCount="72">
  <si>
    <t>ед.изм</t>
  </si>
  <si>
    <t>Fin = K / L x 100%,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</si>
  <si>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</si>
  <si>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</si>
  <si>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</si>
  <si>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</si>
  <si>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</si>
  <si>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</si>
  <si>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</si>
  <si>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</si>
  <si>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</si>
  <si>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</si>
  <si>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</si>
  <si>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Виды результатов оценки</t>
  </si>
  <si>
    <t>Таблица  № 3</t>
  </si>
  <si>
    <t xml:space="preserve">Примечание: </t>
  </si>
  <si>
    <t>*) В случае превышения 100% выполнения расчетного значения показателя значение показателя принимается равным 100%.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</si>
  <si>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 *)</t>
  </si>
  <si>
    <t>Границы диапазона оценки</t>
  </si>
  <si>
    <t>ед.</t>
  </si>
  <si>
    <t>Границы диапозона оценки</t>
  </si>
  <si>
    <t>O = (Cel + Fin ) / 2</t>
  </si>
  <si>
    <t>2</t>
  </si>
  <si>
    <t>3</t>
  </si>
  <si>
    <t>Комплексная оценка эфективности релизации муниципальной программы (подпрограммы) **)</t>
  </si>
  <si>
    <t xml:space="preserve">Градации оценки эффективности реализации муниципальной программы </t>
  </si>
  <si>
    <t xml:space="preserve"> </t>
  </si>
  <si>
    <t>Критерий 2 - Соответствие запланированному уровню затрат и эффективности использования средств  бюджета МР "Медынский район" подпрограммы</t>
  </si>
  <si>
    <t>Комплексная оценка эфективности релизации подпрограммы</t>
  </si>
  <si>
    <t xml:space="preserve">Критерий 1 - Степень  достижения целей и решения задач муниципальной программы </t>
  </si>
  <si>
    <t>Критерий 2 - Соответствие запланированному уровню затрат и эффективности использования средств бюджета МР "Медынский район" муниципальной программы (подпрограммы)</t>
  </si>
  <si>
    <t xml:space="preserve">O - комплексная оценка эффективности реализации муниципальной программы </t>
  </si>
  <si>
    <t xml:space="preserve">Критерий 1 - Степень  достижения целей и решения задач муниципальной программы (подпрограммы) </t>
  </si>
  <si>
    <t xml:space="preserve">Критерий 2 - Соответствие запланированному уровню затрат и эффективности использования средств бюджета МР "Медынский район" муниципальной программы </t>
  </si>
  <si>
    <t xml:space="preserve"> Fin - уровень финансирования реализации основных мероприятий муниципальной программы (подпрограммы)</t>
  </si>
  <si>
    <t>Cel - оценка степени достижения цели, решения задачи муниципальной программы (подпрограммы)</t>
  </si>
  <si>
    <t xml:space="preserve">Комплексная оценка эфективности релизации муниципальной программы 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</si>
  <si>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</si>
  <si>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</si>
  <si>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</si>
  <si>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</si>
  <si>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</si>
  <si>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</si>
  <si>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</si>
  <si>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</si>
  <si>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</si>
  <si>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Количество клубных формирований </t>
  </si>
  <si>
    <t>Количество посетителей музейно-выставочного центра</t>
  </si>
  <si>
    <t>%</t>
  </si>
  <si>
    <t>чел.</t>
  </si>
  <si>
    <t>экз.</t>
  </si>
  <si>
    <t>1</t>
  </si>
  <si>
    <t>Муниципальная программа  "Развитие культуры в МР "Медынский район"</t>
  </si>
  <si>
    <r>
      <t>Наименование подпрограммы</t>
    </r>
    <r>
      <rPr>
        <sz val="11"/>
        <color indexed="8"/>
        <rFont val="Times New Roman"/>
        <family val="1"/>
      </rPr>
      <t xml:space="preserve">   </t>
    </r>
    <r>
      <rPr>
        <b/>
        <sz val="11"/>
        <color indexed="8"/>
        <rFont val="Times New Roman"/>
        <family val="1"/>
      </rPr>
      <t>"Развитие учреждений культуры и образования в сфере культуры"</t>
    </r>
  </si>
  <si>
    <t>K - кассовое исполнение расходов в 2018 году</t>
  </si>
  <si>
    <t xml:space="preserve">L - объем бюджетных ассигнований, предусмотренных в государственной программе (подпрограмме) на 2018 г. </t>
  </si>
  <si>
    <t xml:space="preserve">Наименование подпрограммы «Организация и проведение мероприятий в сфере культуры»
</t>
  </si>
  <si>
    <t>Количество проводимых выставок в музейно-выставочном центре</t>
  </si>
  <si>
    <t>Число участников клубных формирований</t>
  </si>
  <si>
    <t>Количество мероприятий, проводимых  учреждениями культуры Медынского района</t>
  </si>
  <si>
    <t>Число посещений мероприятий, проводимых учреждениями культуры Медынского района</t>
  </si>
  <si>
    <t>Количество мероприятий по возрождению, сохранению и развитию народных художественных промысел и ремесел</t>
  </si>
  <si>
    <t>Количество обучающихся в учреждениях дополнительного образования сферы культуры</t>
  </si>
  <si>
    <t>Доля лиц, обучающихся по дополнительным общеобразовательным предпрофессиональным программам в области культуры и искусства</t>
  </si>
  <si>
    <t>Количество пользователей библиотек Медынского района</t>
  </si>
  <si>
    <t>Объем книжного фонда библиотек Медынского района</t>
  </si>
  <si>
    <t>Количество посещений библиотек Медынского района</t>
  </si>
  <si>
    <t>131384</t>
  </si>
  <si>
    <t xml:space="preserve">Расчет оценки эффективности реализации муниципальной программы  (подпрограммы)  в 2023 году  </t>
  </si>
  <si>
    <t xml:space="preserve">Расчет оценки эффективности реализации муниципальной программы  МР "Медынский район в 2023 году  
</t>
  </si>
  <si>
    <t xml:space="preserve">L - объем бюджетных ассигнований, предусмотренных в муниципальной программе (подпрограмме) на 2023 г. </t>
  </si>
  <si>
    <t>K - кассовое исполнение расходов в 2023 году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</si>
</sst>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6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" xfId="0" applyFont="1" applyBorder="1" applyAlignment="1">
      <alignment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wrapText="1"/>
    </xf>
    <xf numFmtId="0" fontId="17" fillId="0" borderId="4" xfId="0" applyFont="1" applyBorder="1" applyAlignment="1">
      <alignment/>
    </xf>
    <xf numFmtId="0" fontId="17" fillId="0" borderId="0" xfId="0" applyFont="1" applyBorder="1" applyAlignment="1">
      <alignment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/>
    </xf>
    <xf numFmtId="4" fontId="17" fillId="0" borderId="5" xfId="0" applyNumberFormat="1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/>
    </xf>
    <xf numFmtId="0" fontId="11" fillId="0" borderId="0" xfId="0" applyFont="1" applyAlignment="1">
      <alignment/>
    </xf>
    <xf numFmtId="0" fontId="20" fillId="0" borderId="0" xfId="0" applyFont="1" applyAlignment="1">
      <alignment/>
    </xf>
    <xf numFmtId="165" fontId="17" fillId="3" borderId="9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164" fontId="17" fillId="0" borderId="10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165" fontId="21" fillId="0" borderId="4" xfId="0" applyNumberFormat="1" applyFont="1" applyBorder="1" applyAlignment="1">
      <alignment horizontal="center"/>
    </xf>
    <xf numFmtId="165" fontId="21" fillId="3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49" fontId="14" fillId="0" borderId="4" xfId="0" applyNumberFormat="1" applyFont="1" applyBorder="1" applyAlignment="1">
      <alignment horizontal="center" vertical="top"/>
    </xf>
    <xf numFmtId="0" fontId="21" fillId="0" borderId="4" xfId="0" applyFont="1" applyBorder="1" applyAlignment="1">
      <alignment wrapText="1"/>
    </xf>
    <xf numFmtId="164" fontId="14" fillId="0" borderId="4" xfId="0" applyNumberFormat="1" applyFont="1" applyFill="1" applyBorder="1" applyAlignment="1">
      <alignment horizontal="center" vertical="center"/>
    </xf>
    <xf numFmtId="165" fontId="21" fillId="0" borderId="4" xfId="0" applyNumberFormat="1" applyFont="1" applyFill="1" applyBorder="1" applyAlignment="1">
      <alignment horizontal="center" vertical="center"/>
    </xf>
    <xf numFmtId="4" fontId="21" fillId="0" borderId="5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vertical="center" wrapText="1"/>
    </xf>
    <xf numFmtId="3" fontId="14" fillId="0" borderId="4" xfId="0" applyNumberFormat="1" applyFont="1" applyFill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/>
    </xf>
    <xf numFmtId="0" fontId="21" fillId="0" borderId="4" xfId="0" applyFont="1" applyBorder="1" applyAlignment="1">
      <alignment/>
    </xf>
    <xf numFmtId="4" fontId="21" fillId="0" borderId="5" xfId="0" applyNumberFormat="1" applyFont="1" applyBorder="1" applyAlignment="1">
      <alignment horizont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4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24" fillId="0" borderId="4" xfId="0" applyFont="1" applyBorder="1" applyAlignment="1">
      <alignment horizontal="center" wrapText="1"/>
    </xf>
    <xf numFmtId="0" fontId="24" fillId="0" borderId="4" xfId="0" applyFont="1" applyBorder="1" applyAlignment="1">
      <alignment horizontal="center"/>
    </xf>
    <xf numFmtId="0" fontId="19" fillId="0" borderId="20" xfId="0" applyFont="1" applyBorder="1" applyAlignment="1">
      <alignment horizontal="left"/>
    </xf>
    <xf numFmtId="0" fontId="19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165" fontId="25" fillId="4" borderId="25" xfId="20" applyNumberFormat="1" applyFont="1" applyFill="1" applyBorder="1" applyAlignment="1">
      <alignment horizontal="center" vertical="center"/>
    </xf>
    <xf numFmtId="165" fontId="25" fillId="4" borderId="26" xfId="2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9" fontId="17" fillId="3" borderId="25" xfId="0" applyNumberFormat="1" applyFont="1" applyFill="1" applyBorder="1" applyAlignment="1">
      <alignment horizontal="center" vertical="center"/>
    </xf>
    <xf numFmtId="9" fontId="17" fillId="3" borderId="26" xfId="0" applyNumberFormat="1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/>
    </xf>
    <xf numFmtId="164" fontId="21" fillId="0" borderId="25" xfId="0" applyNumberFormat="1" applyFont="1" applyBorder="1" applyAlignment="1">
      <alignment horizontal="center" vertical="center"/>
    </xf>
    <xf numFmtId="164" fontId="21" fillId="0" borderId="24" xfId="0" applyNumberFormat="1" applyFont="1" applyBorder="1" applyAlignment="1">
      <alignment horizontal="center" vertical="center"/>
    </xf>
    <xf numFmtId="165" fontId="21" fillId="3" borderId="25" xfId="0" applyNumberFormat="1" applyFont="1" applyFill="1" applyBorder="1" applyAlignment="1">
      <alignment horizontal="center" vertical="center"/>
    </xf>
    <xf numFmtId="165" fontId="21" fillId="3" borderId="26" xfId="0" applyNumberFormat="1" applyFont="1" applyFill="1" applyBorder="1" applyAlignment="1">
      <alignment horizontal="center" vertical="center"/>
    </xf>
    <xf numFmtId="164" fontId="25" fillId="3" borderId="25" xfId="0" applyNumberFormat="1" applyFont="1" applyFill="1" applyBorder="1" applyAlignment="1">
      <alignment horizontal="center" vertical="center"/>
    </xf>
    <xf numFmtId="164" fontId="25" fillId="3" borderId="26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0" fontId="19" fillId="0" borderId="3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164" fontId="17" fillId="0" borderId="10" xfId="0" applyNumberFormat="1" applyFont="1" applyBorder="1" applyAlignment="1">
      <alignment horizontal="center" vertical="center"/>
    </xf>
    <xf numFmtId="3" fontId="17" fillId="3" borderId="25" xfId="20" applyNumberFormat="1" applyFont="1" applyFill="1" applyBorder="1" applyAlignment="1">
      <alignment horizontal="center" vertical="center"/>
    </xf>
    <xf numFmtId="3" fontId="17" fillId="3" borderId="26" xfId="20" applyNumberFormat="1" applyFont="1" applyFill="1" applyBorder="1" applyAlignment="1">
      <alignment horizontal="center" vertical="center"/>
    </xf>
    <xf numFmtId="3" fontId="19" fillId="3" borderId="25" xfId="0" applyNumberFormat="1" applyFont="1" applyFill="1" applyBorder="1" applyAlignment="1">
      <alignment horizontal="center" vertical="center"/>
    </xf>
    <xf numFmtId="3" fontId="19" fillId="3" borderId="26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73;&#1083;.%203%20-%20&#1086;&#1094;&#1077;&#1085;&#1082;&#1072;%20&#1101;&#1092;&#1092;&#1077;&#1082;&#1090;&#1080;&#1074;&#1085;&#1086;&#1089;&#109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73;&#1083;.%201%20%20-%20&#1087;&#1086;&#1082;&#1072;&#1079;&#1072;&#1090;&#1077;&#1083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90;&#1072;&#1073;&#1083;.%201%20&#1088;&#1072;&#1079;&#1074;.%20-%20&#1087;&#1086;&#1082;&#1072;&#1079;&#1072;&#1090;&#1077;&#1083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B7" t="str">
            <v>Количество единиц хранения музейно-выставочных ценностей</v>
          </cell>
          <cell r="C7" t="str">
            <v>ед.</v>
          </cell>
        </row>
        <row r="8">
          <cell r="C8" t="str">
            <v>ед.</v>
          </cell>
        </row>
        <row r="9">
          <cell r="C9" t="str">
            <v>тыс. чел.</v>
          </cell>
        </row>
        <row r="10">
          <cell r="C10" t="str">
            <v>ед.</v>
          </cell>
        </row>
        <row r="11">
          <cell r="C11" t="str">
            <v>ед.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  <sheetDataSet>
      <sheetData sheetId="0">
        <row r="10">
          <cell r="E10">
            <v>38</v>
          </cell>
        </row>
        <row r="16">
          <cell r="E16">
            <v>36215</v>
          </cell>
        </row>
        <row r="17">
          <cell r="E17">
            <v>5</v>
          </cell>
        </row>
        <row r="34">
          <cell r="B34" t="str">
            <v>Количество мероприятий, проводимых учреждениями культуры Медынского района</v>
          </cell>
          <cell r="C34" t="str">
            <v>ед.</v>
          </cell>
          <cell r="D34">
            <v>615</v>
          </cell>
        </row>
        <row r="35">
          <cell r="B35" t="str">
            <v>Число посещений мероприятий, проводимых учреждениями культуры Медынского района</v>
          </cell>
          <cell r="C35" t="str">
            <v>чел.</v>
          </cell>
          <cell r="D35">
            <v>36215</v>
          </cell>
        </row>
        <row r="36">
          <cell r="B36" t="str">
            <v>Количество мероприятий по возрождению, сохранению и развитию  народных художественных промыслов и ремесел</v>
          </cell>
          <cell r="C36" t="str">
            <v>ед.</v>
          </cell>
          <cell r="D36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  <sheetDataSet>
      <sheetData sheetId="0">
        <row r="10">
          <cell r="E10">
            <v>800</v>
          </cell>
          <cell r="F10">
            <v>100</v>
          </cell>
        </row>
        <row r="11">
          <cell r="G11">
            <v>100</v>
          </cell>
        </row>
        <row r="12">
          <cell r="G12">
            <v>100</v>
          </cell>
        </row>
        <row r="13">
          <cell r="G13">
            <v>100</v>
          </cell>
        </row>
        <row r="14">
          <cell r="G14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0">
      <selection activeCell="H29" sqref="H29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6.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  <col min="8" max="8" width="14.7109375" style="21" customWidth="1"/>
    <col min="9" max="9" width="12.140625" style="21" customWidth="1"/>
    <col min="10" max="10" width="10.8515625" style="21" customWidth="1"/>
    <col min="11" max="11" width="12.140625" style="21" customWidth="1"/>
    <col min="12" max="12" width="12.28125" style="21" customWidth="1"/>
    <col min="13" max="13" width="9.140625" style="21" customWidth="1"/>
  </cols>
  <sheetData>
    <row r="1" spans="1:7" ht="15">
      <c r="A1" s="1"/>
      <c r="B1" s="1"/>
      <c r="C1" s="1"/>
      <c r="D1" s="1"/>
      <c r="E1" s="1"/>
      <c r="F1" s="1"/>
      <c r="G1" s="1" t="s">
        <v>14</v>
      </c>
    </row>
    <row r="2" spans="1:7" ht="40.5" customHeight="1">
      <c r="A2" s="84" t="s">
        <v>69</v>
      </c>
      <c r="B2" s="85"/>
      <c r="C2" s="85"/>
      <c r="D2" s="85"/>
      <c r="E2" s="85"/>
      <c r="F2" s="85"/>
      <c r="G2" s="85"/>
    </row>
    <row r="3" spans="1:7" ht="37.5" customHeight="1">
      <c r="A3" s="62" t="s">
        <v>52</v>
      </c>
      <c r="B3" s="63"/>
      <c r="C3" s="63"/>
      <c r="D3" s="63"/>
      <c r="E3" s="63"/>
      <c r="F3" s="63"/>
      <c r="G3" s="64"/>
    </row>
    <row r="4" spans="1:14" ht="23.25" customHeight="1" thickBot="1">
      <c r="A4" s="86" t="s">
        <v>29</v>
      </c>
      <c r="B4" s="86"/>
      <c r="C4" s="86"/>
      <c r="D4" s="86"/>
      <c r="E4" s="86"/>
      <c r="F4" s="86"/>
      <c r="G4" s="86"/>
      <c r="H4" s="22"/>
      <c r="I4" s="22"/>
      <c r="J4" s="22"/>
      <c r="K4" s="22"/>
      <c r="L4" s="22"/>
      <c r="M4" s="22"/>
      <c r="N4" s="22"/>
    </row>
    <row r="5" spans="1:16" ht="69.75" customHeight="1">
      <c r="A5" s="2"/>
      <c r="B5" s="3" t="s">
        <v>11</v>
      </c>
      <c r="C5" s="3" t="s">
        <v>0</v>
      </c>
      <c r="D5" s="4" t="s">
        <v>9</v>
      </c>
      <c r="E5" s="4" t="s">
        <v>10</v>
      </c>
      <c r="F5" s="4" t="s">
        <v>17</v>
      </c>
      <c r="G5" s="5" t="s">
        <v>2</v>
      </c>
      <c r="N5" s="21"/>
      <c r="O5" s="21"/>
      <c r="P5" s="21"/>
    </row>
    <row r="6" spans="1:16" ht="31.5">
      <c r="A6" s="40">
        <v>1</v>
      </c>
      <c r="B6" s="41" t="s">
        <v>57</v>
      </c>
      <c r="C6" s="49" t="str">
        <f>'[1]Лист1'!C7</f>
        <v>ед.</v>
      </c>
      <c r="D6" s="32">
        <v>40</v>
      </c>
      <c r="E6" s="42">
        <v>40</v>
      </c>
      <c r="F6" s="43">
        <f>'[3]стр.1'!G10</f>
        <v>100</v>
      </c>
      <c r="G6" s="44"/>
      <c r="N6" s="21"/>
      <c r="O6" s="21"/>
      <c r="P6" s="21"/>
    </row>
    <row r="7" spans="1:16" ht="31.5">
      <c r="A7" s="40" t="s">
        <v>22</v>
      </c>
      <c r="B7" s="41" t="s">
        <v>47</v>
      </c>
      <c r="C7" s="49" t="str">
        <f>'[1]Лист1'!C8</f>
        <v>ед.</v>
      </c>
      <c r="D7" s="32">
        <v>4.3</v>
      </c>
      <c r="E7" s="42">
        <v>4.3</v>
      </c>
      <c r="F7" s="43">
        <f>'[3]стр.1'!G11</f>
        <v>100</v>
      </c>
      <c r="G7" s="44"/>
      <c r="N7" s="21"/>
      <c r="O7" s="21"/>
      <c r="P7" s="21"/>
    </row>
    <row r="8" spans="1:16" ht="23.25" customHeight="1">
      <c r="A8" s="40" t="s">
        <v>23</v>
      </c>
      <c r="B8" s="45" t="s">
        <v>46</v>
      </c>
      <c r="C8" s="49" t="str">
        <f>'[1]Лист1'!C9</f>
        <v>тыс. чел.</v>
      </c>
      <c r="D8" s="32">
        <v>31</v>
      </c>
      <c r="E8" s="42">
        <v>31</v>
      </c>
      <c r="F8" s="43">
        <f>'[3]стр.1'!G12</f>
        <v>100</v>
      </c>
      <c r="G8" s="44"/>
      <c r="N8" s="21"/>
      <c r="O8" s="21"/>
      <c r="P8" s="21"/>
    </row>
    <row r="9" spans="1:16" ht="24.75" customHeight="1">
      <c r="A9" s="40" t="s">
        <v>37</v>
      </c>
      <c r="B9" s="45" t="s">
        <v>58</v>
      </c>
      <c r="C9" s="33" t="str">
        <f>'[1]Лист1'!C10</f>
        <v>ед.</v>
      </c>
      <c r="D9" s="32">
        <v>351</v>
      </c>
      <c r="E9" s="42">
        <v>351</v>
      </c>
      <c r="F9" s="43">
        <f>'[3]стр.1'!G13</f>
        <v>100</v>
      </c>
      <c r="G9" s="44"/>
      <c r="N9" s="21"/>
      <c r="O9" s="21"/>
      <c r="P9" s="21"/>
    </row>
    <row r="10" spans="1:16" ht="47.25">
      <c r="A10" s="40" t="s">
        <v>38</v>
      </c>
      <c r="B10" s="41" t="s">
        <v>59</v>
      </c>
      <c r="C10" s="49" t="str">
        <f>'[1]Лист1'!C11</f>
        <v>ед.</v>
      </c>
      <c r="D10" s="32">
        <v>615</v>
      </c>
      <c r="E10" s="46">
        <v>615</v>
      </c>
      <c r="F10" s="43">
        <f>'[3]стр.1'!G14</f>
        <v>100</v>
      </c>
      <c r="G10" s="44"/>
      <c r="N10" s="21"/>
      <c r="O10" s="21"/>
      <c r="P10" s="21"/>
    </row>
    <row r="11" spans="1:16" ht="47.25">
      <c r="A11" s="40" t="s">
        <v>39</v>
      </c>
      <c r="B11" s="41" t="s">
        <v>60</v>
      </c>
      <c r="C11" s="60" t="str">
        <f>$C$10</f>
        <v>ед.</v>
      </c>
      <c r="D11" s="32">
        <f>'[2]стр.1'!E16</f>
        <v>36215</v>
      </c>
      <c r="E11" s="46">
        <f>'[2]стр.1'!E16</f>
        <v>36215</v>
      </c>
      <c r="F11" s="43">
        <v>100</v>
      </c>
      <c r="G11" s="44"/>
      <c r="N11" s="21"/>
      <c r="O11" s="21"/>
      <c r="P11" s="21"/>
    </row>
    <row r="12" spans="1:16" ht="63">
      <c r="A12" s="47" t="s">
        <v>40</v>
      </c>
      <c r="B12" s="28" t="s">
        <v>61</v>
      </c>
      <c r="C12" s="61" t="s">
        <v>19</v>
      </c>
      <c r="D12" s="31">
        <f>'[2]стр.1'!E17</f>
        <v>5</v>
      </c>
      <c r="E12" s="31">
        <f>'[2]стр.1'!E17</f>
        <v>5</v>
      </c>
      <c r="F12" s="54">
        <v>100</v>
      </c>
      <c r="G12" s="44"/>
      <c r="N12" s="21"/>
      <c r="O12" s="21"/>
      <c r="P12" s="21"/>
    </row>
    <row r="13" spans="1:16" ht="47.25">
      <c r="A13" s="47" t="s">
        <v>41</v>
      </c>
      <c r="B13" s="38" t="s">
        <v>62</v>
      </c>
      <c r="C13" s="48" t="s">
        <v>19</v>
      </c>
      <c r="D13" s="31">
        <v>160</v>
      </c>
      <c r="E13" s="31">
        <v>160</v>
      </c>
      <c r="F13" s="54">
        <v>100</v>
      </c>
      <c r="G13" s="44"/>
      <c r="N13" s="21"/>
      <c r="O13" s="21"/>
      <c r="P13" s="21"/>
    </row>
    <row r="14" spans="1:16" ht="63">
      <c r="A14" s="47" t="s">
        <v>42</v>
      </c>
      <c r="B14" s="28" t="s">
        <v>63</v>
      </c>
      <c r="C14" s="48" t="s">
        <v>48</v>
      </c>
      <c r="D14" s="31">
        <v>75</v>
      </c>
      <c r="E14" s="31">
        <v>75</v>
      </c>
      <c r="F14" s="55">
        <v>100</v>
      </c>
      <c r="G14" s="44"/>
      <c r="N14" s="21"/>
      <c r="O14" s="21"/>
      <c r="P14" s="21"/>
    </row>
    <row r="15" spans="1:16" ht="57.75" customHeight="1">
      <c r="A15" s="47" t="s">
        <v>43</v>
      </c>
      <c r="B15" s="39" t="s">
        <v>64</v>
      </c>
      <c r="C15" s="29" t="s">
        <v>49</v>
      </c>
      <c r="D15" s="33">
        <v>5263</v>
      </c>
      <c r="E15" s="33">
        <v>5263</v>
      </c>
      <c r="F15" s="55">
        <v>100</v>
      </c>
      <c r="G15" s="44"/>
      <c r="N15" s="21"/>
      <c r="O15" s="21"/>
      <c r="P15" s="21"/>
    </row>
    <row r="16" spans="1:8" s="56" customFormat="1" ht="37.5" customHeight="1">
      <c r="A16" s="47" t="s">
        <v>44</v>
      </c>
      <c r="B16" s="39" t="s">
        <v>65</v>
      </c>
      <c r="C16" s="59" t="s">
        <v>49</v>
      </c>
      <c r="D16" s="50" t="s">
        <v>67</v>
      </c>
      <c r="E16" s="33">
        <v>131384</v>
      </c>
      <c r="F16" s="57">
        <v>100</v>
      </c>
      <c r="G16" s="32"/>
      <c r="H16" s="58"/>
    </row>
    <row r="17" spans="1:16" ht="31.5">
      <c r="A17" s="47" t="s">
        <v>45</v>
      </c>
      <c r="B17" s="39" t="s">
        <v>66</v>
      </c>
      <c r="C17" s="49" t="s">
        <v>49</v>
      </c>
      <c r="D17" s="31">
        <v>57296</v>
      </c>
      <c r="E17" s="31">
        <v>57296</v>
      </c>
      <c r="F17" s="55">
        <v>100</v>
      </c>
      <c r="G17" s="44"/>
      <c r="N17" s="21"/>
      <c r="O17" s="21"/>
      <c r="P17" s="21"/>
    </row>
    <row r="18" spans="1:16" ht="15.75">
      <c r="A18" s="51"/>
      <c r="B18" s="52" t="s">
        <v>12</v>
      </c>
      <c r="C18" s="52"/>
      <c r="D18" s="52"/>
      <c r="E18" s="52"/>
      <c r="F18" s="36">
        <f>SUM(F6:F17)</f>
        <v>1200</v>
      </c>
      <c r="G18" s="53"/>
      <c r="N18" s="21"/>
      <c r="O18" s="21"/>
      <c r="P18" s="21"/>
    </row>
    <row r="19" spans="1:16" ht="21" customHeight="1" thickBot="1">
      <c r="A19" s="88" t="s">
        <v>35</v>
      </c>
      <c r="B19" s="89"/>
      <c r="C19" s="89"/>
      <c r="D19" s="89"/>
      <c r="E19" s="89"/>
      <c r="F19" s="90"/>
      <c r="G19" s="37">
        <v>100</v>
      </c>
      <c r="N19" s="21"/>
      <c r="O19" s="21"/>
      <c r="P19" s="21"/>
    </row>
    <row r="20" spans="1:16" ht="34.5" customHeight="1" thickBot="1">
      <c r="A20" s="87" t="s">
        <v>33</v>
      </c>
      <c r="B20" s="87"/>
      <c r="C20" s="87"/>
      <c r="D20" s="87"/>
      <c r="E20" s="87"/>
      <c r="F20" s="87"/>
      <c r="G20" s="87"/>
      <c r="N20" s="21"/>
      <c r="O20" s="21"/>
      <c r="P20" s="21"/>
    </row>
    <row r="21" spans="1:16" ht="104.25" customHeight="1">
      <c r="A21" s="79"/>
      <c r="B21" s="80"/>
      <c r="C21" s="97" t="s">
        <v>70</v>
      </c>
      <c r="D21" s="98"/>
      <c r="E21" s="4" t="s">
        <v>71</v>
      </c>
      <c r="F21" s="97" t="s">
        <v>1</v>
      </c>
      <c r="G21" s="100"/>
      <c r="N21" s="21"/>
      <c r="O21" s="21"/>
      <c r="P21" s="21"/>
    </row>
    <row r="22" spans="1:7" ht="48" customHeight="1" thickBot="1">
      <c r="A22" s="81" t="s">
        <v>34</v>
      </c>
      <c r="B22" s="82"/>
      <c r="C22" s="99">
        <v>32624.5</v>
      </c>
      <c r="D22" s="99"/>
      <c r="E22" s="25">
        <v>31488.8</v>
      </c>
      <c r="F22" s="101">
        <f>E22/C22*100%</f>
        <v>0.9651887385247283</v>
      </c>
      <c r="G22" s="102"/>
    </row>
    <row r="23" spans="1:7" ht="17.25" customHeight="1" thickBot="1">
      <c r="A23" s="8"/>
      <c r="B23" s="8"/>
      <c r="C23" s="8"/>
      <c r="D23" s="8"/>
      <c r="E23" s="9"/>
      <c r="F23" s="7"/>
      <c r="G23" s="7"/>
    </row>
    <row r="24" spans="1:7" ht="15.75" customHeight="1">
      <c r="A24" s="93" t="s">
        <v>36</v>
      </c>
      <c r="B24" s="94"/>
      <c r="C24" s="94"/>
      <c r="D24" s="94"/>
      <c r="E24" s="94"/>
      <c r="F24" s="95"/>
      <c r="G24" s="1"/>
    </row>
    <row r="25" spans="1:7" ht="17.25" customHeight="1">
      <c r="A25" s="96"/>
      <c r="B25" s="65"/>
      <c r="C25" s="65"/>
      <c r="D25" s="65"/>
      <c r="E25" s="65" t="s">
        <v>21</v>
      </c>
      <c r="F25" s="66"/>
      <c r="G25" s="1"/>
    </row>
    <row r="26" spans="1:7" ht="38.25" customHeight="1" thickBot="1">
      <c r="A26" s="103" t="s">
        <v>31</v>
      </c>
      <c r="B26" s="104"/>
      <c r="C26" s="104"/>
      <c r="D26" s="104"/>
      <c r="E26" s="91">
        <v>98.5</v>
      </c>
      <c r="F26" s="92"/>
      <c r="G26" s="1"/>
    </row>
    <row r="27" spans="1:7" ht="15.75" thickBot="1">
      <c r="A27" s="1"/>
      <c r="B27" s="1"/>
      <c r="C27" s="1"/>
      <c r="D27" s="1"/>
      <c r="E27" s="1"/>
      <c r="F27" s="1"/>
      <c r="G27" s="1"/>
    </row>
    <row r="28" spans="1:7" ht="19.5" customHeight="1" thickBot="1">
      <c r="A28" s="69" t="s">
        <v>25</v>
      </c>
      <c r="B28" s="70"/>
      <c r="C28" s="70"/>
      <c r="D28" s="70"/>
      <c r="E28" s="70"/>
      <c r="F28" s="71"/>
      <c r="G28" s="1"/>
    </row>
    <row r="29" spans="1:7" ht="13.5" customHeight="1">
      <c r="A29" s="72" t="s">
        <v>13</v>
      </c>
      <c r="B29" s="73"/>
      <c r="C29" s="73"/>
      <c r="D29" s="73" t="s">
        <v>18</v>
      </c>
      <c r="E29" s="73"/>
      <c r="F29" s="78"/>
      <c r="G29" s="1"/>
    </row>
    <row r="30" spans="1:7" ht="15">
      <c r="A30" s="74" t="s">
        <v>6</v>
      </c>
      <c r="B30" s="75"/>
      <c r="C30" s="75"/>
      <c r="D30" s="65" t="s">
        <v>3</v>
      </c>
      <c r="E30" s="65"/>
      <c r="F30" s="66"/>
      <c r="G30" s="1"/>
    </row>
    <row r="31" spans="1:7" ht="15">
      <c r="A31" s="74" t="s">
        <v>7</v>
      </c>
      <c r="B31" s="75"/>
      <c r="C31" s="75"/>
      <c r="D31" s="65" t="s">
        <v>4</v>
      </c>
      <c r="E31" s="65"/>
      <c r="F31" s="66"/>
      <c r="G31" s="1"/>
    </row>
    <row r="32" spans="1:7" ht="15.75" thickBot="1">
      <c r="A32" s="76" t="s">
        <v>8</v>
      </c>
      <c r="B32" s="77"/>
      <c r="C32" s="77"/>
      <c r="D32" s="67" t="s">
        <v>5</v>
      </c>
      <c r="E32" s="67"/>
      <c r="F32" s="68"/>
      <c r="G32" s="1"/>
    </row>
    <row r="33" spans="1:7" ht="15">
      <c r="A33" s="12"/>
      <c r="B33" s="12"/>
      <c r="C33" s="12"/>
      <c r="D33" s="13"/>
      <c r="E33" s="13"/>
      <c r="F33" s="13"/>
      <c r="G33" s="1"/>
    </row>
    <row r="34" spans="1:7" ht="15">
      <c r="A34" s="12"/>
      <c r="B34" s="12"/>
      <c r="C34" s="12"/>
      <c r="D34" s="13"/>
      <c r="E34" s="13"/>
      <c r="F34" s="13"/>
      <c r="G34" s="1"/>
    </row>
    <row r="35" spans="1:6" ht="17.25" customHeight="1">
      <c r="A35" s="83" t="s">
        <v>15</v>
      </c>
      <c r="B35" s="83"/>
      <c r="C35" s="83"/>
      <c r="D35" s="83"/>
      <c r="E35" s="83"/>
      <c r="F35" s="83"/>
    </row>
    <row r="36" spans="1:7" ht="16.5" customHeight="1">
      <c r="A36" s="83" t="s">
        <v>16</v>
      </c>
      <c r="B36" s="83"/>
      <c r="C36" s="83"/>
      <c r="D36" s="83"/>
      <c r="E36" s="83"/>
      <c r="F36" s="83"/>
      <c r="G36" s="83"/>
    </row>
    <row r="37" spans="1:6" ht="15">
      <c r="A37" s="83"/>
      <c r="B37" s="83"/>
      <c r="C37" s="83"/>
      <c r="D37" s="83"/>
      <c r="E37" s="83"/>
      <c r="F37" s="83"/>
    </row>
  </sheetData>
  <mergeCells count="28">
    <mergeCell ref="A37:F37"/>
    <mergeCell ref="A2:G2"/>
    <mergeCell ref="A4:G4"/>
    <mergeCell ref="A20:G20"/>
    <mergeCell ref="A19:F19"/>
    <mergeCell ref="E25:F25"/>
    <mergeCell ref="E26:F26"/>
    <mergeCell ref="A24:F24"/>
    <mergeCell ref="A25:D25"/>
    <mergeCell ref="A36:G36"/>
    <mergeCell ref="A35:F35"/>
    <mergeCell ref="C21:D21"/>
    <mergeCell ref="C22:D22"/>
    <mergeCell ref="F21:G21"/>
    <mergeCell ref="F22:G22"/>
    <mergeCell ref="A26:D26"/>
    <mergeCell ref="A3:G3"/>
    <mergeCell ref="D30:F30"/>
    <mergeCell ref="D31:F31"/>
    <mergeCell ref="D32:F32"/>
    <mergeCell ref="A28:F28"/>
    <mergeCell ref="A29:C29"/>
    <mergeCell ref="A30:C30"/>
    <mergeCell ref="A31:C31"/>
    <mergeCell ref="A32:C32"/>
    <mergeCell ref="D29:F29"/>
    <mergeCell ref="A21:B21"/>
    <mergeCell ref="A22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 topLeftCell="A4">
      <selection activeCell="E24" sqref="E24:F24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6.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14</v>
      </c>
    </row>
    <row r="2" spans="1:7" ht="56.25" customHeight="1">
      <c r="A2" s="84" t="s">
        <v>68</v>
      </c>
      <c r="B2" s="85"/>
      <c r="C2" s="85"/>
      <c r="D2" s="85"/>
      <c r="E2" s="85"/>
      <c r="F2" s="85"/>
      <c r="G2" s="85"/>
    </row>
    <row r="3" spans="1:7" ht="25.5" customHeight="1">
      <c r="A3" s="107" t="s">
        <v>53</v>
      </c>
      <c r="B3" s="108"/>
      <c r="C3" s="108"/>
      <c r="D3" s="108"/>
      <c r="E3" s="108"/>
      <c r="F3" s="108"/>
      <c r="G3" s="109"/>
    </row>
    <row r="4" spans="1:7" ht="15">
      <c r="A4" s="16"/>
      <c r="B4" s="16"/>
      <c r="C4" s="16"/>
      <c r="D4" s="16"/>
      <c r="E4" s="16"/>
      <c r="F4" s="16"/>
      <c r="G4" s="16"/>
    </row>
    <row r="5" spans="1:7" ht="15.75" thickBot="1">
      <c r="A5" s="86" t="s">
        <v>32</v>
      </c>
      <c r="B5" s="86"/>
      <c r="C5" s="86"/>
      <c r="D5" s="86"/>
      <c r="E5" s="86"/>
      <c r="F5" s="86"/>
      <c r="G5" s="86"/>
    </row>
    <row r="6" spans="1:7" ht="68.25">
      <c r="A6" s="2"/>
      <c r="B6" s="3" t="s">
        <v>11</v>
      </c>
      <c r="C6" s="3" t="s">
        <v>0</v>
      </c>
      <c r="D6" s="14" t="s">
        <v>9</v>
      </c>
      <c r="E6" s="14" t="s">
        <v>10</v>
      </c>
      <c r="F6" s="14" t="s">
        <v>17</v>
      </c>
      <c r="G6" s="5" t="s">
        <v>2</v>
      </c>
    </row>
    <row r="7" spans="1:7" ht="31.5">
      <c r="A7" s="15">
        <v>1</v>
      </c>
      <c r="B7" s="41" t="s">
        <v>57</v>
      </c>
      <c r="C7" s="29" t="s">
        <v>19</v>
      </c>
      <c r="D7" s="31">
        <v>40</v>
      </c>
      <c r="E7" s="31">
        <v>40</v>
      </c>
      <c r="F7" s="32">
        <v>100</v>
      </c>
      <c r="G7" s="10"/>
    </row>
    <row r="8" spans="1:7" ht="31.5">
      <c r="A8" s="15">
        <v>2</v>
      </c>
      <c r="B8" s="41" t="s">
        <v>47</v>
      </c>
      <c r="C8" s="29" t="s">
        <v>19</v>
      </c>
      <c r="D8" s="31">
        <v>4.3</v>
      </c>
      <c r="E8" s="31">
        <v>4.3</v>
      </c>
      <c r="F8" s="32">
        <v>100</v>
      </c>
      <c r="G8" s="10"/>
    </row>
    <row r="9" spans="1:7" ht="15.75">
      <c r="A9" s="24">
        <v>3</v>
      </c>
      <c r="B9" s="45" t="s">
        <v>46</v>
      </c>
      <c r="C9" s="29" t="s">
        <v>50</v>
      </c>
      <c r="D9" s="31">
        <v>31</v>
      </c>
      <c r="E9" s="31">
        <v>31</v>
      </c>
      <c r="F9" s="32">
        <v>100</v>
      </c>
      <c r="G9" s="10"/>
    </row>
    <row r="10" spans="1:7" ht="15.75">
      <c r="A10" s="24">
        <v>4</v>
      </c>
      <c r="B10" s="45" t="s">
        <v>58</v>
      </c>
      <c r="C10" s="30" t="s">
        <v>19</v>
      </c>
      <c r="D10" s="31">
        <v>351</v>
      </c>
      <c r="E10" s="31">
        <v>351</v>
      </c>
      <c r="F10" s="32">
        <v>100</v>
      </c>
      <c r="G10" s="10"/>
    </row>
    <row r="11" spans="1:7" ht="47.25">
      <c r="A11" s="24">
        <v>5</v>
      </c>
      <c r="B11" s="38" t="s">
        <v>62</v>
      </c>
      <c r="C11" s="29" t="s">
        <v>48</v>
      </c>
      <c r="D11" s="31">
        <v>160</v>
      </c>
      <c r="E11" s="31">
        <v>160</v>
      </c>
      <c r="F11" s="32">
        <v>100</v>
      </c>
      <c r="G11" s="10"/>
    </row>
    <row r="12" spans="1:7" ht="67.5" customHeight="1">
      <c r="A12" s="24">
        <v>6</v>
      </c>
      <c r="B12" s="28" t="s">
        <v>63</v>
      </c>
      <c r="C12" s="29" t="s">
        <v>48</v>
      </c>
      <c r="D12" s="33">
        <v>75</v>
      </c>
      <c r="E12" s="31">
        <v>75</v>
      </c>
      <c r="F12" s="32">
        <v>100</v>
      </c>
      <c r="G12" s="10"/>
    </row>
    <row r="13" spans="1:7" ht="31.5">
      <c r="A13" s="24">
        <v>7</v>
      </c>
      <c r="B13" s="39" t="s">
        <v>64</v>
      </c>
      <c r="C13" s="29" t="s">
        <v>19</v>
      </c>
      <c r="D13" s="31">
        <v>5263</v>
      </c>
      <c r="E13" s="31">
        <v>5263</v>
      </c>
      <c r="F13" s="32">
        <v>100</v>
      </c>
      <c r="G13" s="10"/>
    </row>
    <row r="14" spans="1:7" ht="31.5">
      <c r="A14" s="26">
        <v>8</v>
      </c>
      <c r="B14" s="39" t="s">
        <v>65</v>
      </c>
      <c r="C14" s="29" t="s">
        <v>19</v>
      </c>
      <c r="D14" s="31">
        <v>131384</v>
      </c>
      <c r="E14" s="31">
        <v>131384</v>
      </c>
      <c r="F14" s="32">
        <v>100</v>
      </c>
      <c r="G14" s="10"/>
    </row>
    <row r="15" spans="1:7" ht="31.5">
      <c r="A15" s="26">
        <v>9</v>
      </c>
      <c r="B15" s="39" t="s">
        <v>66</v>
      </c>
      <c r="C15" s="29" t="s">
        <v>49</v>
      </c>
      <c r="D15" s="31">
        <v>57296</v>
      </c>
      <c r="E15" s="31">
        <v>57296</v>
      </c>
      <c r="F15" s="32">
        <v>100</v>
      </c>
      <c r="G15" s="10"/>
    </row>
    <row r="16" spans="1:7" ht="15.75">
      <c r="A16" s="15"/>
      <c r="B16" s="6" t="s">
        <v>12</v>
      </c>
      <c r="C16" s="6"/>
      <c r="D16" s="6"/>
      <c r="E16" s="6"/>
      <c r="F16" s="36">
        <v>900</v>
      </c>
      <c r="G16" s="11"/>
    </row>
    <row r="17" spans="1:7" ht="16.5" thickBot="1">
      <c r="A17" s="110" t="s">
        <v>26</v>
      </c>
      <c r="B17" s="111"/>
      <c r="C17" s="111"/>
      <c r="D17" s="111"/>
      <c r="E17" s="111"/>
      <c r="F17" s="112"/>
      <c r="G17" s="37">
        <v>100</v>
      </c>
    </row>
    <row r="18" spans="1:7" ht="57.75" customHeight="1" thickBot="1">
      <c r="A18" s="113" t="s">
        <v>30</v>
      </c>
      <c r="B18" s="114"/>
      <c r="C18" s="114"/>
      <c r="D18" s="114"/>
      <c r="E18" s="114"/>
      <c r="F18" s="114"/>
      <c r="G18" s="114"/>
    </row>
    <row r="19" spans="1:7" ht="75.75" customHeight="1">
      <c r="A19" s="79"/>
      <c r="B19" s="80"/>
      <c r="C19" s="105" t="s">
        <v>70</v>
      </c>
      <c r="D19" s="105"/>
      <c r="E19" s="14" t="s">
        <v>71</v>
      </c>
      <c r="F19" s="105" t="s">
        <v>1</v>
      </c>
      <c r="G19" s="106"/>
    </row>
    <row r="20" spans="1:7" ht="57.75" customHeight="1" thickBot="1">
      <c r="A20" s="81" t="s">
        <v>34</v>
      </c>
      <c r="B20" s="82"/>
      <c r="C20" s="115">
        <v>32551.6</v>
      </c>
      <c r="D20" s="116"/>
      <c r="E20" s="34">
        <v>31415.9</v>
      </c>
      <c r="F20" s="117">
        <f>E20/C20*100</f>
        <v>96.51107779648314</v>
      </c>
      <c r="G20" s="118"/>
    </row>
    <row r="21" spans="1:7" ht="15.75" thickBot="1">
      <c r="A21" s="8"/>
      <c r="B21" s="8"/>
      <c r="C21" s="8"/>
      <c r="D21" s="8"/>
      <c r="E21" s="9"/>
      <c r="F21" s="7"/>
      <c r="G21" s="7"/>
    </row>
    <row r="22" spans="1:7" ht="15">
      <c r="A22" s="93" t="s">
        <v>24</v>
      </c>
      <c r="B22" s="94"/>
      <c r="C22" s="94"/>
      <c r="D22" s="94"/>
      <c r="E22" s="94"/>
      <c r="F22" s="95"/>
      <c r="G22" s="1"/>
    </row>
    <row r="23" spans="1:7" ht="15">
      <c r="A23" s="96"/>
      <c r="B23" s="65"/>
      <c r="C23" s="65"/>
      <c r="D23" s="65"/>
      <c r="E23" s="65" t="s">
        <v>21</v>
      </c>
      <c r="F23" s="66"/>
      <c r="G23" s="1"/>
    </row>
    <row r="24" spans="1:7" ht="33.75" customHeight="1" thickBot="1">
      <c r="A24" s="103" t="s">
        <v>31</v>
      </c>
      <c r="B24" s="104"/>
      <c r="C24" s="104"/>
      <c r="D24" s="104"/>
      <c r="E24" s="119">
        <f>(G17+F20)/2</f>
        <v>98.25553889824157</v>
      </c>
      <c r="F24" s="120"/>
      <c r="G24" s="1"/>
    </row>
    <row r="25" spans="1:8" ht="15.75" thickBot="1">
      <c r="A25" s="1"/>
      <c r="B25" s="1"/>
      <c r="C25" s="1"/>
      <c r="D25" s="1"/>
      <c r="E25" s="1"/>
      <c r="F25" s="1"/>
      <c r="G25" s="1"/>
      <c r="H25" t="s">
        <v>26</v>
      </c>
    </row>
    <row r="26" spans="1:7" ht="15.75" thickBot="1">
      <c r="A26" s="69" t="s">
        <v>25</v>
      </c>
      <c r="B26" s="70"/>
      <c r="C26" s="70"/>
      <c r="D26" s="70"/>
      <c r="E26" s="70"/>
      <c r="F26" s="71"/>
      <c r="G26" s="1"/>
    </row>
    <row r="27" spans="1:7" ht="15">
      <c r="A27" s="72" t="s">
        <v>13</v>
      </c>
      <c r="B27" s="73"/>
      <c r="C27" s="73"/>
      <c r="D27" s="73" t="s">
        <v>20</v>
      </c>
      <c r="E27" s="73"/>
      <c r="F27" s="78"/>
      <c r="G27" s="1"/>
    </row>
    <row r="28" spans="1:7" ht="15">
      <c r="A28" s="74" t="s">
        <v>6</v>
      </c>
      <c r="B28" s="75"/>
      <c r="C28" s="75"/>
      <c r="D28" s="65" t="s">
        <v>3</v>
      </c>
      <c r="E28" s="65"/>
      <c r="F28" s="66"/>
      <c r="G28" s="1"/>
    </row>
    <row r="29" spans="1:7" ht="15">
      <c r="A29" s="74" t="s">
        <v>7</v>
      </c>
      <c r="B29" s="75"/>
      <c r="C29" s="75"/>
      <c r="D29" s="65" t="s">
        <v>4</v>
      </c>
      <c r="E29" s="65"/>
      <c r="F29" s="66"/>
      <c r="G29" s="1"/>
    </row>
    <row r="30" spans="1:7" ht="15.75" thickBot="1">
      <c r="A30" s="76" t="s">
        <v>8</v>
      </c>
      <c r="B30" s="77"/>
      <c r="C30" s="77"/>
      <c r="D30" s="67" t="s">
        <v>5</v>
      </c>
      <c r="E30" s="67"/>
      <c r="F30" s="68"/>
      <c r="G30" s="1"/>
    </row>
    <row r="32" spans="1:6" ht="15">
      <c r="A32" s="83" t="s">
        <v>15</v>
      </c>
      <c r="B32" s="83"/>
      <c r="C32" s="83"/>
      <c r="D32" s="83"/>
      <c r="E32" s="83"/>
      <c r="F32" s="83"/>
    </row>
    <row r="33" spans="1:7" ht="15" customHeight="1">
      <c r="A33" s="83" t="s">
        <v>16</v>
      </c>
      <c r="B33" s="83"/>
      <c r="C33" s="83"/>
      <c r="D33" s="83"/>
      <c r="E33" s="83"/>
      <c r="F33" s="83"/>
      <c r="G33" s="83"/>
    </row>
    <row r="34" spans="1:6" ht="15">
      <c r="A34" s="83"/>
      <c r="B34" s="83"/>
      <c r="C34" s="83"/>
      <c r="D34" s="83"/>
      <c r="E34" s="83"/>
      <c r="F34" s="83"/>
    </row>
  </sheetData>
  <mergeCells count="28">
    <mergeCell ref="A34:F34"/>
    <mergeCell ref="A26:F26"/>
    <mergeCell ref="A27:C27"/>
    <mergeCell ref="D27:F27"/>
    <mergeCell ref="A28:C28"/>
    <mergeCell ref="D28:F28"/>
    <mergeCell ref="A29:C29"/>
    <mergeCell ref="D29:F29"/>
    <mergeCell ref="A30:C30"/>
    <mergeCell ref="D30:F30"/>
    <mergeCell ref="A32:F32"/>
    <mergeCell ref="A33:G33"/>
    <mergeCell ref="A20:B20"/>
    <mergeCell ref="C20:D20"/>
    <mergeCell ref="F20:G20"/>
    <mergeCell ref="A24:D24"/>
    <mergeCell ref="E24:F24"/>
    <mergeCell ref="A22:F22"/>
    <mergeCell ref="A23:D23"/>
    <mergeCell ref="E23:F23"/>
    <mergeCell ref="A19:B19"/>
    <mergeCell ref="C19:D19"/>
    <mergeCell ref="F19:G19"/>
    <mergeCell ref="A2:G2"/>
    <mergeCell ref="A3:G3"/>
    <mergeCell ref="A5:G5"/>
    <mergeCell ref="A17:F17"/>
    <mergeCell ref="A18:G18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3">
      <selection activeCell="E18" sqref="E18:F18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8.7109375" style="0" customWidth="1"/>
    <col min="4" max="4" width="14.710937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14</v>
      </c>
    </row>
    <row r="2" spans="1:7" ht="53.25" customHeight="1">
      <c r="A2" s="84" t="s">
        <v>68</v>
      </c>
      <c r="B2" s="85"/>
      <c r="C2" s="85"/>
      <c r="D2" s="85"/>
      <c r="E2" s="85"/>
      <c r="F2" s="85"/>
      <c r="G2" s="85"/>
    </row>
    <row r="3" spans="1:7" ht="33.75" customHeight="1">
      <c r="A3" s="121" t="s">
        <v>56</v>
      </c>
      <c r="B3" s="122"/>
      <c r="C3" s="122"/>
      <c r="D3" s="122"/>
      <c r="E3" s="122"/>
      <c r="F3" s="122"/>
      <c r="G3" s="123"/>
    </row>
    <row r="4" spans="1:7" ht="15">
      <c r="A4" s="16"/>
      <c r="B4" s="16"/>
      <c r="C4" s="16"/>
      <c r="D4" s="16"/>
      <c r="E4" s="16"/>
      <c r="F4" s="16"/>
      <c r="G4" s="16"/>
    </row>
    <row r="5" spans="1:7" ht="15.75" thickBot="1">
      <c r="A5" s="86" t="s">
        <v>32</v>
      </c>
      <c r="B5" s="86"/>
      <c r="C5" s="86"/>
      <c r="D5" s="86"/>
      <c r="E5" s="86"/>
      <c r="F5" s="86"/>
      <c r="G5" s="86"/>
    </row>
    <row r="6" spans="1:7" ht="68.25">
      <c r="A6" s="2"/>
      <c r="B6" s="17" t="s">
        <v>11</v>
      </c>
      <c r="C6" s="3" t="s">
        <v>0</v>
      </c>
      <c r="D6" s="14" t="s">
        <v>9</v>
      </c>
      <c r="E6" s="14" t="s">
        <v>10</v>
      </c>
      <c r="F6" s="14" t="s">
        <v>17</v>
      </c>
      <c r="G6" s="5" t="s">
        <v>2</v>
      </c>
    </row>
    <row r="7" spans="1:7" ht="57" customHeight="1">
      <c r="A7" s="35" t="s">
        <v>51</v>
      </c>
      <c r="B7" s="28" t="str">
        <f>'[2]стр.1'!B34</f>
        <v>Количество мероприятий, проводимых учреждениями культуры Медынского района</v>
      </c>
      <c r="C7" s="29" t="str">
        <f>'[2]стр.1'!C34</f>
        <v>ед.</v>
      </c>
      <c r="D7" s="31">
        <v>615</v>
      </c>
      <c r="E7" s="31">
        <f>'[2]стр.1'!E34</f>
        <v>615</v>
      </c>
      <c r="F7" s="32">
        <v>100</v>
      </c>
      <c r="G7" s="18"/>
    </row>
    <row r="8" spans="1:7" ht="47.25">
      <c r="A8" s="35" t="s">
        <v>22</v>
      </c>
      <c r="B8" s="28" t="str">
        <f>'[2]стр.1'!B35</f>
        <v>Число посещений мероприятий, проводимых учреждениями культуры Медынского района</v>
      </c>
      <c r="C8" s="29" t="str">
        <f>'[2]стр.1'!C35</f>
        <v>чел.</v>
      </c>
      <c r="D8" s="31">
        <v>36215</v>
      </c>
      <c r="E8" s="31">
        <f>'[2]стр.1'!E35</f>
        <v>36215</v>
      </c>
      <c r="F8" s="32">
        <v>100</v>
      </c>
      <c r="G8" s="18"/>
    </row>
    <row r="9" spans="1:7" ht="63.75" thickBot="1">
      <c r="A9" s="35" t="s">
        <v>23</v>
      </c>
      <c r="B9" s="28" t="str">
        <f>'[2]стр.1'!B36</f>
        <v>Количество мероприятий по возрождению, сохранению и развитию  народных художественных промыслов и ремесел</v>
      </c>
      <c r="C9" s="29" t="str">
        <f>'[2]стр.1'!C36</f>
        <v>ед.</v>
      </c>
      <c r="D9" s="31">
        <v>5</v>
      </c>
      <c r="E9" s="31">
        <f>'[2]стр.1'!E36</f>
        <v>5</v>
      </c>
      <c r="F9" s="32">
        <v>100</v>
      </c>
      <c r="G9" s="18"/>
    </row>
    <row r="10" spans="1:7" ht="15.75" thickBot="1">
      <c r="A10" s="124" t="s">
        <v>12</v>
      </c>
      <c r="B10" s="125"/>
      <c r="C10" s="125"/>
      <c r="D10" s="125"/>
      <c r="E10" s="126"/>
      <c r="F10" s="19">
        <v>300</v>
      </c>
      <c r="G10" s="20"/>
    </row>
    <row r="11" spans="1:7" ht="15.75" thickBot="1">
      <c r="A11" s="127" t="s">
        <v>26</v>
      </c>
      <c r="B11" s="128"/>
      <c r="C11" s="128"/>
      <c r="D11" s="128"/>
      <c r="E11" s="128"/>
      <c r="F11" s="129"/>
      <c r="G11" s="23">
        <v>100</v>
      </c>
    </row>
    <row r="12" spans="1:7" ht="49.5" customHeight="1" thickBot="1">
      <c r="A12" s="113" t="s">
        <v>27</v>
      </c>
      <c r="B12" s="114"/>
      <c r="C12" s="114"/>
      <c r="D12" s="114"/>
      <c r="E12" s="114"/>
      <c r="F12" s="114"/>
      <c r="G12" s="114"/>
    </row>
    <row r="13" spans="1:7" ht="45">
      <c r="A13" s="79"/>
      <c r="B13" s="80"/>
      <c r="C13" s="105" t="s">
        <v>55</v>
      </c>
      <c r="D13" s="105"/>
      <c r="E13" s="14" t="s">
        <v>54</v>
      </c>
      <c r="F13" s="105" t="s">
        <v>1</v>
      </c>
      <c r="G13" s="106"/>
    </row>
    <row r="14" spans="1:7" ht="56.25" customHeight="1" thickBot="1">
      <c r="A14" s="81" t="s">
        <v>34</v>
      </c>
      <c r="B14" s="82"/>
      <c r="C14" s="130">
        <v>72.9</v>
      </c>
      <c r="D14" s="130"/>
      <c r="E14" s="27">
        <v>72.9</v>
      </c>
      <c r="F14" s="131">
        <f>(E14/C14)*100</f>
        <v>100</v>
      </c>
      <c r="G14" s="132"/>
    </row>
    <row r="15" spans="1:7" ht="15.75" thickBot="1">
      <c r="A15" s="8"/>
      <c r="B15" s="8"/>
      <c r="C15" s="8"/>
      <c r="D15" s="8"/>
      <c r="E15" s="9"/>
      <c r="F15" s="7"/>
      <c r="G15" s="7"/>
    </row>
    <row r="16" spans="1:7" ht="15">
      <c r="A16" s="93" t="s">
        <v>28</v>
      </c>
      <c r="B16" s="94"/>
      <c r="C16" s="94"/>
      <c r="D16" s="94"/>
      <c r="E16" s="94"/>
      <c r="F16" s="95"/>
      <c r="G16" s="1"/>
    </row>
    <row r="17" spans="1:7" ht="15">
      <c r="A17" s="96"/>
      <c r="B17" s="65"/>
      <c r="C17" s="65"/>
      <c r="D17" s="65"/>
      <c r="E17" s="65" t="s">
        <v>21</v>
      </c>
      <c r="F17" s="66"/>
      <c r="G17" s="1"/>
    </row>
    <row r="18" spans="1:7" ht="30" customHeight="1" thickBot="1">
      <c r="A18" s="103" t="s">
        <v>31</v>
      </c>
      <c r="B18" s="104"/>
      <c r="C18" s="104"/>
      <c r="D18" s="104"/>
      <c r="E18" s="133">
        <f>(G11+F14)/2</f>
        <v>100</v>
      </c>
      <c r="F18" s="134"/>
      <c r="G18" s="1"/>
    </row>
    <row r="19" spans="1:7" ht="15.75" thickBot="1">
      <c r="A19" s="1"/>
      <c r="B19" s="1"/>
      <c r="C19" s="1"/>
      <c r="D19" s="1"/>
      <c r="E19" s="1"/>
      <c r="F19" s="1"/>
      <c r="G19" s="1"/>
    </row>
    <row r="20" spans="1:7" ht="15.75" thickBot="1">
      <c r="A20" s="69" t="s">
        <v>25</v>
      </c>
      <c r="B20" s="70"/>
      <c r="C20" s="70"/>
      <c r="D20" s="70"/>
      <c r="E20" s="70"/>
      <c r="F20" s="71"/>
      <c r="G20" s="1"/>
    </row>
    <row r="21" spans="1:7" ht="15">
      <c r="A21" s="72" t="s">
        <v>13</v>
      </c>
      <c r="B21" s="73"/>
      <c r="C21" s="73"/>
      <c r="D21" s="73" t="s">
        <v>20</v>
      </c>
      <c r="E21" s="73"/>
      <c r="F21" s="78"/>
      <c r="G21" s="1"/>
    </row>
    <row r="22" spans="1:7" ht="15">
      <c r="A22" s="74" t="s">
        <v>6</v>
      </c>
      <c r="B22" s="75"/>
      <c r="C22" s="75"/>
      <c r="D22" s="65" t="s">
        <v>3</v>
      </c>
      <c r="E22" s="65"/>
      <c r="F22" s="66"/>
      <c r="G22" s="1"/>
    </row>
    <row r="23" spans="1:7" ht="15">
      <c r="A23" s="74" t="s">
        <v>7</v>
      </c>
      <c r="B23" s="75"/>
      <c r="C23" s="75"/>
      <c r="D23" s="65" t="s">
        <v>4</v>
      </c>
      <c r="E23" s="65"/>
      <c r="F23" s="66"/>
      <c r="G23" s="1"/>
    </row>
    <row r="24" spans="1:7" ht="15.75" thickBot="1">
      <c r="A24" s="76" t="s">
        <v>8</v>
      </c>
      <c r="B24" s="77"/>
      <c r="C24" s="77"/>
      <c r="D24" s="67" t="s">
        <v>5</v>
      </c>
      <c r="E24" s="67"/>
      <c r="F24" s="68"/>
      <c r="G24" s="1"/>
    </row>
    <row r="26" spans="1:6" ht="15">
      <c r="A26" s="83" t="s">
        <v>15</v>
      </c>
      <c r="B26" s="83"/>
      <c r="C26" s="83"/>
      <c r="D26" s="83"/>
      <c r="E26" s="83"/>
      <c r="F26" s="83"/>
    </row>
    <row r="27" spans="1:7" ht="15">
      <c r="A27" s="83" t="s">
        <v>16</v>
      </c>
      <c r="B27" s="83"/>
      <c r="C27" s="83"/>
      <c r="D27" s="83"/>
      <c r="E27" s="83"/>
      <c r="F27" s="83"/>
      <c r="G27" s="83"/>
    </row>
    <row r="28" spans="1:6" ht="15">
      <c r="A28" s="83"/>
      <c r="B28" s="83"/>
      <c r="C28" s="83"/>
      <c r="D28" s="83"/>
      <c r="E28" s="83"/>
      <c r="F28" s="83"/>
    </row>
  </sheetData>
  <mergeCells count="29">
    <mergeCell ref="A28:F28"/>
    <mergeCell ref="A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6:F26"/>
    <mergeCell ref="A27:G27"/>
    <mergeCell ref="A18:D18"/>
    <mergeCell ref="E18:F18"/>
    <mergeCell ref="A16:F16"/>
    <mergeCell ref="A17:D17"/>
    <mergeCell ref="E17:F17"/>
    <mergeCell ref="A13:B13"/>
    <mergeCell ref="C13:D13"/>
    <mergeCell ref="F13:G13"/>
    <mergeCell ref="A14:B14"/>
    <mergeCell ref="C14:D14"/>
    <mergeCell ref="F14:G14"/>
    <mergeCell ref="A12:G12"/>
    <mergeCell ref="A2:G2"/>
    <mergeCell ref="A3:G3"/>
    <mergeCell ref="A5:G5"/>
    <mergeCell ref="A10:E10"/>
    <mergeCell ref="A11:F11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User</cp:lastModifiedBy>
  <cp:lastPrinted>2016-06-22T13:48:05Z</cp:lastPrinted>
  <dcterms:created xsi:type="dcterms:W3CDTF">2014-01-29T06:13:10Z</dcterms:created>
  <dcterms:modified xsi:type="dcterms:W3CDTF">2024-06-10T07:55:04Z</dcterms:modified>
  <cp:category/>
  <cp:version/>
  <cp:contentType/>
  <cp:contentStatus/>
</cp:coreProperties>
</file>